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wvanleeuwen/Downloads/"/>
    </mc:Choice>
  </mc:AlternateContent>
  <xr:revisionPtr revIDLastSave="0" documentId="8_{46F8116A-5C4A-D84D-B7CF-DA63B5649AC4}" xr6:coauthVersionLast="47" xr6:coauthVersionMax="47" xr10:uidLastSave="{00000000-0000-0000-0000-000000000000}"/>
  <bookViews>
    <workbookView xWindow="-2580" yWindow="-21000" windowWidth="33600" windowHeight="21000" xr2:uid="{38B69268-4AEF-D649-9B6C-02F301E70B6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F31" i="1"/>
  <c r="F33" i="1"/>
  <c r="G22" i="1"/>
  <c r="F22" i="1"/>
  <c r="G15" i="1"/>
  <c r="F14" i="1"/>
  <c r="F24" i="1"/>
  <c r="G24" i="1"/>
  <c r="F25" i="1"/>
  <c r="G25" i="1"/>
  <c r="G33" i="1" l="1"/>
  <c r="G34" i="1" s="1"/>
  <c r="G36" i="1" s="1"/>
  <c r="F34" i="1"/>
  <c r="F35" i="1" s="1"/>
  <c r="H37" i="1" l="1"/>
  <c r="H38" i="1" s="1"/>
</calcChain>
</file>

<file path=xl/sharedStrings.xml><?xml version="1.0" encoding="utf-8"?>
<sst xmlns="http://schemas.openxmlformats.org/spreadsheetml/2006/main" count="66" uniqueCount="64">
  <si>
    <t>Vakantierooster EH Bennekom 2025-2026 Concept</t>
  </si>
  <si>
    <t>Gegevens berekening</t>
  </si>
  <si>
    <t>Aantal uren maandag</t>
  </si>
  <si>
    <t>Aantal uren dinsdag</t>
  </si>
  <si>
    <t xml:space="preserve">Aantal uren woensdag </t>
  </si>
  <si>
    <t>Aantal uren donderdag</t>
  </si>
  <si>
    <t>Aantal uren vrijdag onderbouw</t>
  </si>
  <si>
    <t>Aantal uren vrijdag bovenbouw</t>
  </si>
  <si>
    <t>Aantal lesuren per week groep 1-4</t>
  </si>
  <si>
    <t>Aantal lesturen per week groep 5-8</t>
  </si>
  <si>
    <t>Berekening</t>
  </si>
  <si>
    <t>Totaal aantal lesuren per jaar onderbouw</t>
  </si>
  <si>
    <t>23,75 x 52 + 5,5 + 2</t>
  </si>
  <si>
    <t>uur</t>
  </si>
  <si>
    <t>De 5,5 uur extra is voor 30 september, zie onderstaande opmerking. De 2 uur extra is voor de Paasviering die in de avond valt.</t>
  </si>
  <si>
    <t>Totaal aantal lesuren per jaar bovenbouw</t>
  </si>
  <si>
    <t>25,75 x 52 + 5,5 + 2</t>
  </si>
  <si>
    <t>Vakanties/feestdagen</t>
  </si>
  <si>
    <t>Data</t>
  </si>
  <si>
    <t>Uren onderbouw</t>
  </si>
  <si>
    <t>Uren bovenbouw</t>
  </si>
  <si>
    <t>Herfstvakantie midden</t>
  </si>
  <si>
    <t>20-10-2025 t/m 24-10-2025</t>
  </si>
  <si>
    <t>Kerstvakantie</t>
  </si>
  <si>
    <t>22-12-2025 t/m 02-01-2026</t>
  </si>
  <si>
    <t>Voorjaarsvakantie</t>
  </si>
  <si>
    <t>16-02-2026 t/m 20-02-2026</t>
  </si>
  <si>
    <t>Goede Vrijdag t/m 2e Paasdag</t>
  </si>
  <si>
    <t>03-04-2026 t/m 06-04-2026</t>
  </si>
  <si>
    <t>Meivakantie (incl. Koningsdag)</t>
  </si>
  <si>
    <t>22-04-2026 t/m 05-05-2026</t>
  </si>
  <si>
    <t>Hemelvaart + vrije vrijdag</t>
  </si>
  <si>
    <t>14-05-2026 t/m 15-05-2026</t>
  </si>
  <si>
    <t>Pinkstervakantie</t>
  </si>
  <si>
    <t>25-05-2026 t/m 29-05-2026</t>
  </si>
  <si>
    <t>Zomervakantie midden</t>
  </si>
  <si>
    <t>20-07-2026 t/m 28-08-2026</t>
  </si>
  <si>
    <t>Overige vrije momenten</t>
  </si>
  <si>
    <t xml:space="preserve">Dankdag </t>
  </si>
  <si>
    <t>Biddag</t>
  </si>
  <si>
    <t>vrije dag voor zomervakantie</t>
  </si>
  <si>
    <t xml:space="preserve">Totaal aantal vrije uren </t>
  </si>
  <si>
    <t>Totaal lesuren</t>
  </si>
  <si>
    <t>Totaal uren groep 1-4</t>
  </si>
  <si>
    <t>Totaal uren groep 5-8</t>
  </si>
  <si>
    <t>Totaal uren groep 1-8</t>
  </si>
  <si>
    <t>Gemiddeld aantal uren per groep</t>
  </si>
  <si>
    <t>Opmerkingen</t>
  </si>
  <si>
    <t>Voor de berekening van het aantal lesuren dient te worden uitgegaan van een schooljaar van 52</t>
  </si>
  <si>
    <t>aaneengesloten weken van 1 oktober tot 1 oktober waarbij 30 september meegeteld wordt om 365</t>
  </si>
  <si>
    <t>dagen te hebben. Wanneer deze 30e een lesdag is, wordt deze meegeteld. Bij een schrikkeljaar wordt</t>
  </si>
  <si>
    <t>29 september meegeteld, wanneer dit een lesdag is. Voor het schooljaar 2025-2026 geldt daarom het</t>
  </si>
  <si>
    <t xml:space="preserve">volgende: 30 september 2025 valt op een dinsdag en telt dus mee. Het is in 2026 geen schrikkeljaar. </t>
  </si>
  <si>
    <t>Er is geen extra dag nodig om mee te tellen. 30 september is berekend in D14 en D15.</t>
  </si>
  <si>
    <t>Wettelijke verplichtingen</t>
  </si>
  <si>
    <t>In de eerste vier schooljaren minimaal 3520 uur en in de laatste vier schooljaren minimaal 3760 uur.</t>
  </si>
  <si>
    <t>Dat zijn voor een onderbouwgroep minimaal 880 lesuren en voor een bovenbouwgroep minimaal 940</t>
  </si>
  <si>
    <t>lesuren per jaar. Bij gemiddeld 940 lesuren voor alle groepen wordt in 8 jaar het minimum van 7520 lesuren</t>
  </si>
  <si>
    <t xml:space="preserve">gemaakt. De groepen 3 t/m 8 mogen maximaal 7 keer per jaar een vierdaagse schoolweek. (m.u.v. de kortere weken </t>
  </si>
  <si>
    <t xml:space="preserve">als gevolg van de algemene feestdagen). </t>
  </si>
  <si>
    <t>4 studiedagen+ 1 studiemiddag*</t>
  </si>
  <si>
    <r>
      <t>*De studiedagen vallen op donderdag 18-09, dinsdag</t>
    </r>
    <r>
      <rPr>
        <b/>
        <sz val="12"/>
        <color theme="1"/>
        <rFont val="Aptos Narrow"/>
        <scheme val="minor"/>
      </rPr>
      <t>middag</t>
    </r>
    <r>
      <rPr>
        <sz val="12"/>
        <color theme="1"/>
        <rFont val="Aptos Narrow"/>
        <family val="2"/>
        <scheme val="minor"/>
      </rPr>
      <t xml:space="preserve"> 11-11, dinsdag 20-01, woensdag 01-04 en woensdag 24-06.</t>
    </r>
  </si>
  <si>
    <t>Dat is in totaal 20,5 lesuur. Er blijft nog 3,75 uur over voor een woensdag in september 2026. Deze berekening loopt namelijk tot 1 oktober.</t>
  </si>
  <si>
    <t>(Ichtus + VLC hebben één week plus 2 dagen vakantie van 27-04-2026 t/m 05-05-2026. Wij hebben een halve week eerder vakantie.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</si>
</sst>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rgb="FF4B88CB"/>
      <name val="Helvetica"/>
      <family val="2"/>
    </font>
    <font>
      <sz val="12"/>
      <color theme="1"/>
      <name val="Aptos Narrow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5" fillId="0" borderId="0" xfId="0" applyFont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86ED-5907-3B4D-B530-D453B5486660}">
  <dimension ref="A1:K56"/>
  <sheetViews>
    <sheetView tabSelected="1" workbookViewId="0">
      <selection activeCell="K29" sqref="K29"/>
    </sheetView>
  </sheetViews>
  <sheetFormatPr baseColWidth="10" defaultColWidth="11" defaultRowHeight="16" x14ac:dyDescent="0.2"/>
  <cols>
    <col min="1" max="1" width="23.6640625" customWidth="1"/>
    <col min="2" max="2" width="23.33203125" customWidth="1"/>
    <col min="3" max="3" width="11.1640625" customWidth="1"/>
    <col min="6" max="6" width="16.1640625" customWidth="1"/>
  </cols>
  <sheetData>
    <row r="1" spans="1:9" ht="21" x14ac:dyDescent="0.25">
      <c r="A1" s="3" t="s">
        <v>0</v>
      </c>
    </row>
    <row r="3" spans="1:9" x14ac:dyDescent="0.2">
      <c r="A3" s="1" t="s">
        <v>1</v>
      </c>
    </row>
    <row r="4" spans="1:9" x14ac:dyDescent="0.2">
      <c r="A4" t="s">
        <v>2</v>
      </c>
      <c r="C4">
        <v>5.5</v>
      </c>
    </row>
    <row r="5" spans="1:9" x14ac:dyDescent="0.2">
      <c r="A5" t="s">
        <v>3</v>
      </c>
      <c r="C5">
        <v>5.5</v>
      </c>
    </row>
    <row r="6" spans="1:9" x14ac:dyDescent="0.2">
      <c r="A6" t="s">
        <v>4</v>
      </c>
      <c r="C6">
        <v>3.75</v>
      </c>
    </row>
    <row r="7" spans="1:9" x14ac:dyDescent="0.2">
      <c r="A7" t="s">
        <v>5</v>
      </c>
      <c r="C7">
        <v>5.5</v>
      </c>
    </row>
    <row r="8" spans="1:9" x14ac:dyDescent="0.2">
      <c r="A8" t="s">
        <v>6</v>
      </c>
      <c r="C8">
        <v>3.5</v>
      </c>
    </row>
    <row r="9" spans="1:9" x14ac:dyDescent="0.2">
      <c r="A9" t="s">
        <v>7</v>
      </c>
      <c r="C9">
        <v>5.5</v>
      </c>
    </row>
    <row r="10" spans="1:9" x14ac:dyDescent="0.2">
      <c r="A10" t="s">
        <v>8</v>
      </c>
      <c r="C10">
        <v>23.75</v>
      </c>
    </row>
    <row r="11" spans="1:9" x14ac:dyDescent="0.2">
      <c r="A11" t="s">
        <v>9</v>
      </c>
      <c r="C11">
        <v>25.75</v>
      </c>
    </row>
    <row r="13" spans="1:9" x14ac:dyDescent="0.2">
      <c r="A13" s="1" t="s">
        <v>10</v>
      </c>
    </row>
    <row r="14" spans="1:9" x14ac:dyDescent="0.2">
      <c r="A14" t="s">
        <v>11</v>
      </c>
      <c r="D14" t="s">
        <v>12</v>
      </c>
      <c r="F14">
        <f>23.75*52+5.5+2</f>
        <v>1242.5</v>
      </c>
      <c r="H14" t="s">
        <v>13</v>
      </c>
      <c r="I14" t="s">
        <v>14</v>
      </c>
    </row>
    <row r="15" spans="1:9" x14ac:dyDescent="0.2">
      <c r="A15" t="s">
        <v>15</v>
      </c>
      <c r="D15" t="s">
        <v>16</v>
      </c>
      <c r="G15">
        <f>25.75*52+5.5+2</f>
        <v>1346.5</v>
      </c>
      <c r="H15" t="s">
        <v>13</v>
      </c>
      <c r="I15" t="s">
        <v>14</v>
      </c>
    </row>
    <row r="17" spans="1:8" x14ac:dyDescent="0.2">
      <c r="A17" s="1" t="s">
        <v>17</v>
      </c>
      <c r="C17" s="1" t="s">
        <v>18</v>
      </c>
      <c r="F17" s="1" t="s">
        <v>19</v>
      </c>
      <c r="G17" s="1" t="s">
        <v>20</v>
      </c>
    </row>
    <row r="18" spans="1:8" x14ac:dyDescent="0.2">
      <c r="A18" t="s">
        <v>21</v>
      </c>
      <c r="C18" t="s">
        <v>22</v>
      </c>
      <c r="F18">
        <v>23.75</v>
      </c>
      <c r="G18">
        <v>25.75</v>
      </c>
    </row>
    <row r="19" spans="1:8" x14ac:dyDescent="0.2">
      <c r="A19" t="s">
        <v>23</v>
      </c>
      <c r="C19" s="4" t="s">
        <v>24</v>
      </c>
      <c r="F19">
        <v>23.75</v>
      </c>
      <c r="G19">
        <v>25.75</v>
      </c>
    </row>
    <row r="20" spans="1:8" x14ac:dyDescent="0.2">
      <c r="A20" t="s">
        <v>25</v>
      </c>
      <c r="C20" t="s">
        <v>26</v>
      </c>
      <c r="F20">
        <v>23.75</v>
      </c>
      <c r="G20">
        <v>25.75</v>
      </c>
    </row>
    <row r="21" spans="1:8" x14ac:dyDescent="0.2">
      <c r="A21" t="s">
        <v>27</v>
      </c>
      <c r="C21" t="s">
        <v>28</v>
      </c>
      <c r="F21">
        <v>9</v>
      </c>
      <c r="G21">
        <v>11</v>
      </c>
    </row>
    <row r="22" spans="1:8" x14ac:dyDescent="0.2">
      <c r="A22" t="s">
        <v>29</v>
      </c>
      <c r="C22" t="s">
        <v>30</v>
      </c>
      <c r="F22">
        <f>3.75+5.5+3.5+23.75+5.5+5.5</f>
        <v>47.5</v>
      </c>
      <c r="G22">
        <f>3.75+5.5+5.5+25.75+5.5+5.5</f>
        <v>51.5</v>
      </c>
      <c r="H22" s="5" t="s">
        <v>63</v>
      </c>
    </row>
    <row r="23" spans="1:8" x14ac:dyDescent="0.2">
      <c r="A23" t="s">
        <v>31</v>
      </c>
      <c r="C23" t="s">
        <v>32</v>
      </c>
      <c r="F23">
        <v>9</v>
      </c>
      <c r="G23">
        <v>11</v>
      </c>
    </row>
    <row r="24" spans="1:8" x14ac:dyDescent="0.2">
      <c r="A24" t="s">
        <v>33</v>
      </c>
      <c r="C24" s="2" t="s">
        <v>34</v>
      </c>
      <c r="F24">
        <f>23.75</f>
        <v>23.75</v>
      </c>
      <c r="G24">
        <f>25.75</f>
        <v>25.75</v>
      </c>
    </row>
    <row r="25" spans="1:8" x14ac:dyDescent="0.2">
      <c r="A25" t="s">
        <v>35</v>
      </c>
      <c r="C25" t="s">
        <v>36</v>
      </c>
      <c r="F25">
        <f>23.75*6</f>
        <v>142.5</v>
      </c>
      <c r="G25">
        <f>25.75*6</f>
        <v>154.5</v>
      </c>
    </row>
    <row r="27" spans="1:8" x14ac:dyDescent="0.2">
      <c r="A27" s="1" t="s">
        <v>37</v>
      </c>
      <c r="C27" s="1"/>
      <c r="G27" s="1"/>
    </row>
    <row r="28" spans="1:8" x14ac:dyDescent="0.2">
      <c r="A28" t="s">
        <v>38</v>
      </c>
      <c r="C28" s="2">
        <v>45966</v>
      </c>
      <c r="F28">
        <v>3.75</v>
      </c>
      <c r="G28">
        <v>3.75</v>
      </c>
    </row>
    <row r="29" spans="1:8" x14ac:dyDescent="0.2">
      <c r="A29" t="s">
        <v>39</v>
      </c>
      <c r="C29" s="2">
        <v>46092</v>
      </c>
      <c r="F29">
        <v>3.75</v>
      </c>
      <c r="G29">
        <v>3.75</v>
      </c>
    </row>
    <row r="30" spans="1:8" x14ac:dyDescent="0.2">
      <c r="A30" t="s">
        <v>40</v>
      </c>
      <c r="C30" s="2">
        <v>46220</v>
      </c>
      <c r="F30">
        <v>3.5</v>
      </c>
      <c r="G30">
        <v>5.5</v>
      </c>
    </row>
    <row r="31" spans="1:8" x14ac:dyDescent="0.2">
      <c r="A31" t="s">
        <v>60</v>
      </c>
      <c r="F31">
        <f>5.5+2+5.5+3.75+3.75+3.75</f>
        <v>24.25</v>
      </c>
      <c r="G31">
        <f>5.5+2+5.5+3.75+3.75+3.75</f>
        <v>24.25</v>
      </c>
    </row>
    <row r="33" spans="1:11" x14ac:dyDescent="0.2">
      <c r="A33" t="s">
        <v>41</v>
      </c>
      <c r="F33">
        <f>SUM(F18:F31)</f>
        <v>338.25</v>
      </c>
      <c r="G33">
        <f>SUM(G18:G31)</f>
        <v>368.25</v>
      </c>
    </row>
    <row r="34" spans="1:11" x14ac:dyDescent="0.2">
      <c r="A34" t="s">
        <v>42</v>
      </c>
      <c r="F34">
        <f>F14-F33</f>
        <v>904.25</v>
      </c>
      <c r="G34">
        <f>G15-G33</f>
        <v>978.25</v>
      </c>
    </row>
    <row r="35" spans="1:11" x14ac:dyDescent="0.2">
      <c r="A35" t="s">
        <v>43</v>
      </c>
      <c r="F35">
        <f>F34*4</f>
        <v>3617</v>
      </c>
    </row>
    <row r="36" spans="1:11" x14ac:dyDescent="0.2">
      <c r="A36" t="s">
        <v>44</v>
      </c>
      <c r="G36">
        <f>G34*4</f>
        <v>3913</v>
      </c>
    </row>
    <row r="37" spans="1:11" x14ac:dyDescent="0.2">
      <c r="A37" t="s">
        <v>45</v>
      </c>
      <c r="H37">
        <f>G36+F35</f>
        <v>7530</v>
      </c>
    </row>
    <row r="38" spans="1:11" x14ac:dyDescent="0.2">
      <c r="A38" t="s">
        <v>46</v>
      </c>
      <c r="H38">
        <f>H37/8</f>
        <v>941.25</v>
      </c>
    </row>
    <row r="40" spans="1:11" x14ac:dyDescent="0.2">
      <c r="A40" t="s">
        <v>61</v>
      </c>
      <c r="K40" s="6"/>
    </row>
    <row r="41" spans="1:11" x14ac:dyDescent="0.2">
      <c r="A41" t="s">
        <v>62</v>
      </c>
      <c r="K41" s="7"/>
    </row>
    <row r="42" spans="1:11" x14ac:dyDescent="0.2">
      <c r="K42" s="6"/>
    </row>
    <row r="43" spans="1:11" x14ac:dyDescent="0.2">
      <c r="A43" s="1" t="s">
        <v>47</v>
      </c>
      <c r="K43" s="7"/>
    </row>
    <row r="44" spans="1:11" x14ac:dyDescent="0.2">
      <c r="A44" t="s">
        <v>48</v>
      </c>
      <c r="K44" s="6"/>
    </row>
    <row r="45" spans="1:11" x14ac:dyDescent="0.2">
      <c r="A45" t="s">
        <v>49</v>
      </c>
      <c r="K45" s="7"/>
    </row>
    <row r="46" spans="1:11" x14ac:dyDescent="0.2">
      <c r="A46" t="s">
        <v>50</v>
      </c>
      <c r="K46" s="6"/>
    </row>
    <row r="47" spans="1:11" x14ac:dyDescent="0.2">
      <c r="A47" t="s">
        <v>51</v>
      </c>
      <c r="K47" s="7"/>
    </row>
    <row r="48" spans="1:11" x14ac:dyDescent="0.2">
      <c r="A48" t="s">
        <v>52</v>
      </c>
      <c r="K48" s="6"/>
    </row>
    <row r="49" spans="1:11" x14ac:dyDescent="0.2">
      <c r="A49" t="s">
        <v>53</v>
      </c>
      <c r="K49" s="7"/>
    </row>
    <row r="51" spans="1:11" x14ac:dyDescent="0.2">
      <c r="A51" s="1" t="s">
        <v>54</v>
      </c>
    </row>
    <row r="52" spans="1:11" x14ac:dyDescent="0.2">
      <c r="A52" t="s">
        <v>55</v>
      </c>
    </row>
    <row r="53" spans="1:11" x14ac:dyDescent="0.2">
      <c r="A53" t="s">
        <v>56</v>
      </c>
    </row>
    <row r="54" spans="1:11" x14ac:dyDescent="0.2">
      <c r="A54" t="s">
        <v>57</v>
      </c>
    </row>
    <row r="55" spans="1:11" x14ac:dyDescent="0.2">
      <c r="A55" t="s">
        <v>58</v>
      </c>
    </row>
    <row r="56" spans="1:11" x14ac:dyDescent="0.2">
      <c r="A5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4136D1CC3DAC4C871AAF81468C8361" ma:contentTypeVersion="18" ma:contentTypeDescription="Een nieuw document maken." ma:contentTypeScope="" ma:versionID="fc0297cb77fc2b9c36518fe408eec1b7">
  <xsd:schema xmlns:xsd="http://www.w3.org/2001/XMLSchema" xmlns:xs="http://www.w3.org/2001/XMLSchema" xmlns:p="http://schemas.microsoft.com/office/2006/metadata/properties" xmlns:ns2="7362532c-3a43-434a-85ff-6d0949699181" xmlns:ns3="fbc169ff-d8ae-4137-ba8b-db2154e1e15c" targetNamespace="http://schemas.microsoft.com/office/2006/metadata/properties" ma:root="true" ma:fieldsID="cf16081de04de2e30162c680ed81d2bf" ns2:_="" ns3:_="">
    <xsd:import namespace="7362532c-3a43-434a-85ff-6d0949699181"/>
    <xsd:import namespace="fbc169ff-d8ae-4137-ba8b-db2154e1e1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2532c-3a43-434a-85ff-6d0949699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85564b0-752b-4923-a65d-a68c028b09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169ff-d8ae-4137-ba8b-db2154e1e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1ae50e-a919-4682-9227-2a26c48c3e2f}" ma:internalName="TaxCatchAll" ma:showField="CatchAllData" ma:web="fbc169ff-d8ae-4137-ba8b-db2154e1e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169ff-d8ae-4137-ba8b-db2154e1e15c" xsi:nil="true"/>
    <lcf76f155ced4ddcb4097134ff3c332f xmlns="7362532c-3a43-434a-85ff-6d0949699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B31109-DFB0-4AEC-954A-098475276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7BCC54-A981-4462-BD1F-F30D55CD0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2532c-3a43-434a-85ff-6d0949699181"/>
    <ds:schemaRef ds:uri="fbc169ff-d8ae-4137-ba8b-db2154e1e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0F6811-5A5B-4210-8E4D-CFAA79EB0FBC}">
  <ds:schemaRefs>
    <ds:schemaRef ds:uri="7362532c-3a43-434a-85ff-6d0949699181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fbc169ff-d8ae-4137-ba8b-db2154e1e1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J.W. van Leeuwen </dc:creator>
  <cp:keywords/>
  <dc:description/>
  <cp:lastModifiedBy>J.W. van Leeuwen </cp:lastModifiedBy>
  <cp:revision/>
  <dcterms:created xsi:type="dcterms:W3CDTF">2025-05-05T13:08:59Z</dcterms:created>
  <dcterms:modified xsi:type="dcterms:W3CDTF">2025-06-05T08:03:49Z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0x0101006A4136D1CC3DAC4C871AAF81468C8361</vt:lpwstr>
  </property>
  <property fmtid="{D5CDD505-2E9C-101B-9397-08002B2CF9AE}" pid="3" name="MediaServiceImageTags">
    <vt:lpwstr/>
  </property>
</Properties>
</file>